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7E9273-47F8-4F2E-8E09-A54E946818FF}" xr6:coauthVersionLast="47" xr6:coauthVersionMax="47" xr10:uidLastSave="{00000000-0000-0000-0000-000000000000}"/>
  <bookViews>
    <workbookView xWindow="-108" yWindow="-108" windowWidth="23256" windowHeight="12576" xr2:uid="{8CEEEE48-1234-4952-A0D7-CCC181C3CB7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 l="1"/>
  <c r="D25" i="1"/>
  <c r="B25" i="1"/>
  <c r="B26" i="1"/>
  <c r="D23" i="1"/>
  <c r="D24" i="1" s="1"/>
  <c r="B23" i="1"/>
  <c r="B24" i="1" s="1"/>
  <c r="F23" i="1"/>
  <c r="F24" i="1" s="1"/>
  <c r="F25" i="1"/>
  <c r="B29" i="1"/>
  <c r="C33" i="1" s="1"/>
  <c r="E33" i="1" l="1"/>
  <c r="B33" i="1"/>
  <c r="C34" i="1" s="1"/>
  <c r="C35" i="1"/>
  <c r="C30" i="1"/>
  <c r="B30" i="1"/>
  <c r="E30" i="1"/>
  <c r="E35" i="1" l="1"/>
  <c r="E34" i="1"/>
  <c r="F32" i="1"/>
  <c r="C32" i="1"/>
  <c r="E31" i="1"/>
  <c r="C31" i="1"/>
</calcChain>
</file>

<file path=xl/sharedStrings.xml><?xml version="1.0" encoding="utf-8"?>
<sst xmlns="http://schemas.openxmlformats.org/spreadsheetml/2006/main" count="312" uniqueCount="57">
  <si>
    <t>Перевірка установчих документів контрагента</t>
  </si>
  <si>
    <t>Перевірити на сайті мінюста реєстраційні дані компанії</t>
  </si>
  <si>
    <t xml:space="preserve">Знайти потрібний шаблон договору </t>
  </si>
  <si>
    <t>Адаптувати знайдений в інтернеті шаблон під свої потреби</t>
  </si>
  <si>
    <t xml:space="preserve">Записати дані контрагента в договір </t>
  </si>
  <si>
    <t>Записати дані своєї компанії в договір</t>
  </si>
  <si>
    <t>Скопіювати реквізити контрагента в файлик для підготовки наступних документів</t>
  </si>
  <si>
    <t>Записати в реєстр дані, що відсутні в ЄДР (банківські реквізити, посада керівника тощо)</t>
  </si>
  <si>
    <t>Знайти потрібний шаблон на сайті ІнСтаКо серез загальних або персональних шаблонів</t>
  </si>
  <si>
    <t>Відповісти на питання опитувальника, вибрати потрібних контрагентів з випадаючих списків</t>
  </si>
  <si>
    <t>Зазначити ціну та кількість товару послуг цифрами (цифри словами напишуться автоматично</t>
  </si>
  <si>
    <t xml:space="preserve">Записати ціну та кількість товару цифрами і словами </t>
  </si>
  <si>
    <t>Відправити документ колезі на емейл /трелло / інші системи для погодження</t>
  </si>
  <si>
    <t>Колега погоджує (або відхиляє, редагує)</t>
  </si>
  <si>
    <t>Колега погоджує (або відхиляє з коментарем)</t>
  </si>
  <si>
    <t>Роздрукувати у разі погодження</t>
  </si>
  <si>
    <t>Віднести на підпис керівнику</t>
  </si>
  <si>
    <t xml:space="preserve">Отримати підписаний керівником документ </t>
  </si>
  <si>
    <t>Викликати кур’єра та направити підписаний документ контрагенту</t>
  </si>
  <si>
    <t>Отримати підписаний контрагентом скан документа</t>
  </si>
  <si>
    <t>Менеджер контрагента отримує посилку перевіряє, чи підписані власне погоджені умови</t>
  </si>
  <si>
    <t>Підписаний керівником документ автоматично потрапляє до ініціатора</t>
  </si>
  <si>
    <t>У разі погодження документ автоматично відправляється керівнику на підпис КЕП</t>
  </si>
  <si>
    <t>Менеджер відправляє контрагенту підписаний електронний документ</t>
  </si>
  <si>
    <t>Менеджер контрагента отримує документ, та перевіряє чи підписані усі останні погоджені умови (або вручну - розгортає електронний документа та порівнює в режимі рецензування ворд, чи є внесені зміни, або автомтаично - за допомогою меню "погодження та підписання")</t>
  </si>
  <si>
    <t>Менеджер контрагента передає перевірений документ на підпис керівнику</t>
  </si>
  <si>
    <t>Менеджер контрагента передає перевірений документ на підпис керівнику за домогою меню "Погодження і підписання"</t>
  </si>
  <si>
    <t>Менеджер контрагента отримує від керівника підписаний документ</t>
  </si>
  <si>
    <t>Менеджер контрагента  один екземпляр відправляє першому контрагенту, а другий складає в папку</t>
  </si>
  <si>
    <t>Менеджер контрагента направляє підписаний документ першому контрагенту</t>
  </si>
  <si>
    <t>Звичайний процес (з погодженням у обох контрагентів)</t>
  </si>
  <si>
    <t>Зберегти та відправити на погодження колезі та керівнику на підпис (у разі погодження колегою) за допомогою меню "погодження і підписання"</t>
  </si>
  <si>
    <t>Відсканувати підписаний документ та відправити контрагенту</t>
  </si>
  <si>
    <t>хв</t>
  </si>
  <si>
    <t>всього хв</t>
  </si>
  <si>
    <t>Завести контрагента в реєстр ІнстаДок по ЄДРПОУ, ІПН (дані х ЄДР підтягуються автоматично</t>
  </si>
  <si>
    <t>людино-год</t>
  </si>
  <si>
    <t>Зарплата за годину</t>
  </si>
  <si>
    <t>Середня кількість робочих днів на місяць</t>
  </si>
  <si>
    <t>людино-год у обох контрагентів</t>
  </si>
  <si>
    <t>людино-год у першого контрагента</t>
  </si>
  <si>
    <t>економія у %</t>
  </si>
  <si>
    <t>людино-год у другого контрагента</t>
  </si>
  <si>
    <t>Менеджер першого контрагента отримує оригінал документа та складає його в папку</t>
  </si>
  <si>
    <t>абсолютна економія в порівнянні до звичайного документообігу, грн</t>
  </si>
  <si>
    <r>
      <t xml:space="preserve">Менеджер першого контрагента отримує підписаний другим контрагентом документ </t>
    </r>
    <r>
      <rPr>
        <sz val="11"/>
        <color rgb="FFFF0000"/>
        <rFont val="Calibri"/>
        <family val="2"/>
        <charset val="204"/>
        <scheme val="minor"/>
      </rPr>
      <t>автоматично</t>
    </r>
  </si>
  <si>
    <r>
      <t xml:space="preserve">оплата праці за процес підготовки документів у </t>
    </r>
    <r>
      <rPr>
        <b/>
        <sz val="11"/>
        <color theme="1"/>
        <rFont val="Calibri"/>
        <family val="2"/>
        <charset val="204"/>
        <scheme val="minor"/>
      </rPr>
      <t>першого</t>
    </r>
    <r>
      <rPr>
        <sz val="11"/>
        <color theme="1"/>
        <rFont val="Calibri"/>
        <family val="2"/>
        <charset val="204"/>
        <scheme val="minor"/>
      </rPr>
      <t xml:space="preserve"> контрагента</t>
    </r>
  </si>
  <si>
    <r>
      <t xml:space="preserve">оплата праці за процес підготовки документів у </t>
    </r>
    <r>
      <rPr>
        <b/>
        <sz val="11"/>
        <color theme="1"/>
        <rFont val="Calibri"/>
        <family val="2"/>
        <charset val="204"/>
        <scheme val="minor"/>
      </rPr>
      <t>другого</t>
    </r>
    <r>
      <rPr>
        <sz val="11"/>
        <color theme="1"/>
        <rFont val="Calibri"/>
        <family val="2"/>
        <charset val="204"/>
        <scheme val="minor"/>
      </rPr>
      <t xml:space="preserve"> контрагента</t>
    </r>
  </si>
  <si>
    <t>Зарплата менеджера</t>
  </si>
  <si>
    <t>Зберегти та відправити на погодження колезі, менеджеру контрагента (у разі погодження колегою), своєму керівнику на підпис (у разі погодження колегою), а також на підпис контрагенту (у разі підписання керівником першого контрагента) за допомогою меню "погодження і підписання"</t>
  </si>
  <si>
    <r>
      <t xml:space="preserve">У разі погодження документ </t>
    </r>
    <r>
      <rPr>
        <sz val="11"/>
        <color rgb="FFFF0000"/>
        <rFont val="Calibri"/>
        <family val="2"/>
        <charset val="204"/>
        <scheme val="minor"/>
      </rPr>
      <t>автоматично</t>
    </r>
    <r>
      <rPr>
        <sz val="11"/>
        <color theme="1"/>
        <rFont val="Calibri"/>
        <family val="2"/>
        <charset val="204"/>
        <scheme val="minor"/>
      </rPr>
      <t xml:space="preserve"> відправляється менеджеру контрагента для погодження, а потім керівнику на підпис КЕП</t>
    </r>
  </si>
  <si>
    <r>
      <t xml:space="preserve">Після погодження документа усіма, документ потрапляє на підпис </t>
    </r>
    <r>
      <rPr>
        <sz val="11"/>
        <color rgb="FFFF0000"/>
        <rFont val="Calibri"/>
        <family val="2"/>
        <charset val="204"/>
        <scheme val="minor"/>
      </rPr>
      <t>автоматично</t>
    </r>
    <r>
      <rPr>
        <sz val="11"/>
        <color theme="1"/>
        <rFont val="Calibri"/>
        <family val="2"/>
        <charset val="204"/>
        <scheme val="minor"/>
      </rPr>
      <t xml:space="preserve">. Підписаний керівником документ </t>
    </r>
    <r>
      <rPr>
        <sz val="11"/>
        <color rgb="FFFF0000"/>
        <rFont val="Calibri"/>
        <family val="2"/>
        <charset val="204"/>
        <scheme val="minor"/>
      </rPr>
      <t>автоматично</t>
    </r>
    <r>
      <rPr>
        <sz val="11"/>
        <color theme="1"/>
        <rFont val="Calibri"/>
        <family val="2"/>
        <charset val="204"/>
        <scheme val="minor"/>
      </rPr>
      <t xml:space="preserve"> потрапляє до ініціатора та контрагента</t>
    </r>
  </si>
  <si>
    <t>Менеджер контрагента перевіряє чи підписані усі останні погоджені умови (або вручну - розгортає електронний документа та порівнює в режимі рецензування ворд, чи є внесені зміни, погоджує перевірений документ, у разі погодження перевірений документ автоматично  передається на підпис керівникам (ініціатор визначає, хто з керівників перший підписує документ, або можуть підписувати паралельно. Внесення змін в документ будь-ким, крім ініціатора не допускається</t>
  </si>
  <si>
    <t>Підписаний керівниками документ автоматично потрапляє до усіх ланок погодження</t>
  </si>
  <si>
    <t>поля, в які потрібно внести свої дані, решта розрахується автоматично</t>
  </si>
  <si>
    <t>Напівавтоматизований (з погодженням у обох контрагентів) в ІнстаДок</t>
  </si>
  <si>
    <t>Автоматизований ( з погодженням у обох контрагентів) в ІнстаДок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</si>
</sst>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A7FF"/>
        <bgColor indexed="64"/>
      </patternFill>
    </fill>
    <fill>
      <patternFill patternType="solid">
        <fgColor rgb="FFDE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E74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3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/>
    <xf numFmtId="0" fontId="0" fillId="3" borderId="0" xfId="0" applyFill="1" applyBorder="1"/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6" xfId="0" applyBorder="1"/>
    <xf numFmtId="2" fontId="0" fillId="3" borderId="0" xfId="0" applyNumberFormat="1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0" borderId="8" xfId="0" applyBorder="1" applyAlignment="1">
      <alignment horizontal="right"/>
    </xf>
    <xf numFmtId="0" fontId="0" fillId="2" borderId="15" xfId="0" applyFill="1" applyBorder="1" applyAlignment="1">
      <alignment wrapText="1"/>
    </xf>
    <xf numFmtId="0" fontId="0" fillId="0" borderId="17" xfId="0" applyBorder="1" applyAlignment="1">
      <alignment horizontal="right"/>
    </xf>
    <xf numFmtId="0" fontId="2" fillId="0" borderId="19" xfId="0" applyFont="1" applyBorder="1" applyAlignment="1">
      <alignment wrapText="1"/>
    </xf>
    <xf numFmtId="0" fontId="0" fillId="0" borderId="14" xfId="0" applyBorder="1"/>
    <xf numFmtId="0" fontId="0" fillId="0" borderId="18" xfId="0" applyBorder="1"/>
    <xf numFmtId="0" fontId="0" fillId="3" borderId="3" xfId="0" applyFill="1" applyBorder="1"/>
    <xf numFmtId="0" fontId="0" fillId="2" borderId="2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2" borderId="16" xfId="0" applyFill="1" applyBorder="1"/>
    <xf numFmtId="0" fontId="0" fillId="2" borderId="10" xfId="0" applyFill="1" applyBorder="1"/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5" xfId="0" applyFill="1" applyBorder="1"/>
    <xf numFmtId="0" fontId="0" fillId="2" borderId="8" xfId="0" applyFill="1" applyBorder="1" applyAlignment="1">
      <alignment horizontal="left" wrapText="1"/>
    </xf>
    <xf numFmtId="2" fontId="0" fillId="2" borderId="8" xfId="0" applyNumberFormat="1" applyFill="1" applyBorder="1" applyAlignment="1">
      <alignment horizontal="right" wrapText="1"/>
    </xf>
    <xf numFmtId="2" fontId="0" fillId="2" borderId="8" xfId="0" applyNumberFormat="1" applyFill="1" applyBorder="1" applyAlignment="1">
      <alignment horizontal="right"/>
    </xf>
    <xf numFmtId="0" fontId="0" fillId="5" borderId="8" xfId="0" applyFill="1" applyBorder="1" applyAlignment="1">
      <alignment horizontal="left"/>
    </xf>
    <xf numFmtId="0" fontId="0" fillId="5" borderId="8" xfId="0" applyFill="1" applyBorder="1"/>
    <xf numFmtId="164" fontId="0" fillId="5" borderId="8" xfId="0" applyNumberFormat="1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3" borderId="8" xfId="0" applyFill="1" applyBorder="1" applyAlignment="1">
      <alignment horizontal="left" wrapText="1"/>
    </xf>
    <xf numFmtId="2" fontId="0" fillId="3" borderId="8" xfId="0" applyNumberFormat="1" applyFill="1" applyBorder="1" applyAlignment="1">
      <alignment wrapText="1"/>
    </xf>
    <xf numFmtId="2" fontId="0" fillId="3" borderId="8" xfId="0" applyNumberFormat="1" applyFill="1" applyBorder="1" applyAlignment="1">
      <alignment horizontal="right" wrapText="1"/>
    </xf>
    <xf numFmtId="2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wrapText="1"/>
    </xf>
    <xf numFmtId="0" fontId="0" fillId="5" borderId="8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3A7FF"/>
      <color rgb="FFDECDFF"/>
      <color rgb="FF69E74B"/>
      <color rgb="FFBD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E6BD-A756-445E-AE51-B2F9F148A681}">
  <dimension ref="A1:F38"/>
  <sheetViews>
    <sheetView tabSelected="1" workbookViewId="0">
      <pane ySplit="1" topLeftCell="A23" activePane="bottomLeft" state="frozen"/>
      <selection pane="bottomLeft" activeCell="C1" sqref="C1"/>
    </sheetView>
  </sheetViews>
  <sheetFormatPr defaultRowHeight="14.4" x14ac:dyDescent="0.3"/>
  <cols>
    <col min="1" max="1" width="53.44140625" customWidth="1"/>
    <col min="2" max="2" width="8.88671875" customWidth="1"/>
    <col min="3" max="3" width="48.21875" customWidth="1"/>
    <col min="4" max="4" width="10.44140625" bestFit="1" customWidth="1"/>
    <col min="5" max="5" width="45.21875" customWidth="1"/>
  </cols>
  <sheetData>
    <row r="1" spans="1:6" ht="29.4" thickBot="1" x14ac:dyDescent="0.35">
      <c r="A1" s="20" t="s">
        <v>30</v>
      </c>
      <c r="B1" s="26" t="s">
        <v>33</v>
      </c>
      <c r="C1" s="5" t="s">
        <v>55</v>
      </c>
      <c r="D1" s="6" t="s">
        <v>33</v>
      </c>
      <c r="E1" s="12" t="s">
        <v>56</v>
      </c>
      <c r="F1" s="1" t="s">
        <v>33</v>
      </c>
    </row>
    <row r="2" spans="1:6" x14ac:dyDescent="0.3">
      <c r="A2" s="19" t="s">
        <v>0</v>
      </c>
      <c r="B2" s="21">
        <v>80</v>
      </c>
      <c r="C2" s="24" t="s">
        <v>0</v>
      </c>
      <c r="D2" s="30">
        <v>60</v>
      </c>
      <c r="E2" s="24" t="s">
        <v>0</v>
      </c>
      <c r="F2" s="34">
        <v>60</v>
      </c>
    </row>
    <row r="3" spans="1:6" ht="43.2" x14ac:dyDescent="0.3">
      <c r="A3" s="17" t="s">
        <v>1</v>
      </c>
      <c r="B3" s="22">
        <v>5</v>
      </c>
      <c r="C3" s="17" t="s">
        <v>35</v>
      </c>
      <c r="D3" s="31">
        <v>1</v>
      </c>
      <c r="E3" s="17" t="s">
        <v>35</v>
      </c>
      <c r="F3" s="35">
        <v>1</v>
      </c>
    </row>
    <row r="4" spans="1:6" ht="28.8" x14ac:dyDescent="0.3">
      <c r="A4" s="17" t="s">
        <v>2</v>
      </c>
      <c r="B4" s="22">
        <v>20</v>
      </c>
      <c r="C4" s="17" t="s">
        <v>7</v>
      </c>
      <c r="D4" s="31">
        <v>10</v>
      </c>
      <c r="E4" s="17" t="s">
        <v>7</v>
      </c>
      <c r="F4" s="35">
        <v>10</v>
      </c>
    </row>
    <row r="5" spans="1:6" ht="28.8" x14ac:dyDescent="0.3">
      <c r="A5" s="17" t="s">
        <v>3</v>
      </c>
      <c r="B5" s="22">
        <v>120</v>
      </c>
      <c r="C5" s="17" t="s">
        <v>8</v>
      </c>
      <c r="D5" s="31">
        <v>3</v>
      </c>
      <c r="E5" s="17" t="s">
        <v>8</v>
      </c>
      <c r="F5" s="35">
        <v>3</v>
      </c>
    </row>
    <row r="6" spans="1:6" ht="28.8" x14ac:dyDescent="0.3">
      <c r="A6" s="17" t="s">
        <v>4</v>
      </c>
      <c r="B6" s="22">
        <v>20</v>
      </c>
      <c r="C6" s="17" t="s">
        <v>9</v>
      </c>
      <c r="D6" s="31">
        <v>5</v>
      </c>
      <c r="E6" s="17" t="s">
        <v>9</v>
      </c>
      <c r="F6" s="35">
        <v>5</v>
      </c>
    </row>
    <row r="7" spans="1:6" x14ac:dyDescent="0.3">
      <c r="A7" s="17" t="s">
        <v>5</v>
      </c>
      <c r="B7" s="22">
        <v>20</v>
      </c>
      <c r="C7" s="17"/>
      <c r="D7" s="31"/>
      <c r="E7" s="17"/>
      <c r="F7" s="35"/>
    </row>
    <row r="8" spans="1:6" ht="28.8" x14ac:dyDescent="0.3">
      <c r="A8" s="17" t="s">
        <v>6</v>
      </c>
      <c r="B8" s="22">
        <v>10</v>
      </c>
      <c r="C8" s="17"/>
      <c r="D8" s="31"/>
      <c r="E8" s="17"/>
      <c r="F8" s="35"/>
    </row>
    <row r="9" spans="1:6" ht="31.8" customHeight="1" x14ac:dyDescent="0.3">
      <c r="A9" s="17" t="s">
        <v>11</v>
      </c>
      <c r="B9" s="22">
        <v>10</v>
      </c>
      <c r="C9" s="17" t="s">
        <v>10</v>
      </c>
      <c r="D9" s="31">
        <v>2</v>
      </c>
      <c r="E9" s="17" t="s">
        <v>10</v>
      </c>
      <c r="F9" s="35">
        <v>2</v>
      </c>
    </row>
    <row r="10" spans="1:6" ht="100.8" x14ac:dyDescent="0.3">
      <c r="A10" s="17" t="s">
        <v>12</v>
      </c>
      <c r="B10" s="22">
        <v>5</v>
      </c>
      <c r="C10" s="17" t="s">
        <v>31</v>
      </c>
      <c r="D10" s="31">
        <v>5</v>
      </c>
      <c r="E10" s="17" t="s">
        <v>49</v>
      </c>
      <c r="F10" s="35">
        <v>5</v>
      </c>
    </row>
    <row r="11" spans="1:6" x14ac:dyDescent="0.3">
      <c r="A11" s="17" t="s">
        <v>13</v>
      </c>
      <c r="B11" s="22">
        <v>40</v>
      </c>
      <c r="C11" s="17" t="s">
        <v>14</v>
      </c>
      <c r="D11" s="31">
        <v>40</v>
      </c>
      <c r="E11" s="17" t="s">
        <v>14</v>
      </c>
      <c r="F11" s="35">
        <v>40</v>
      </c>
    </row>
    <row r="12" spans="1:6" ht="43.2" x14ac:dyDescent="0.3">
      <c r="A12" s="17" t="s">
        <v>15</v>
      </c>
      <c r="B12" s="22">
        <v>10</v>
      </c>
      <c r="C12" s="17" t="s">
        <v>22</v>
      </c>
      <c r="D12" s="31">
        <v>0</v>
      </c>
      <c r="E12" s="17" t="s">
        <v>50</v>
      </c>
      <c r="F12" s="35">
        <v>0</v>
      </c>
    </row>
    <row r="13" spans="1:6" x14ac:dyDescent="0.3">
      <c r="A13" s="17" t="s">
        <v>16</v>
      </c>
      <c r="B13" s="22">
        <v>5</v>
      </c>
      <c r="C13" s="17"/>
      <c r="D13" s="31"/>
      <c r="E13" s="17"/>
      <c r="F13" s="35"/>
    </row>
    <row r="14" spans="1:6" ht="57.6" x14ac:dyDescent="0.3">
      <c r="A14" s="17" t="s">
        <v>17</v>
      </c>
      <c r="B14" s="22">
        <v>60</v>
      </c>
      <c r="C14" s="17" t="s">
        <v>21</v>
      </c>
      <c r="D14" s="31">
        <v>0</v>
      </c>
      <c r="E14" s="17" t="s">
        <v>51</v>
      </c>
      <c r="F14" s="35">
        <v>0</v>
      </c>
    </row>
    <row r="15" spans="1:6" ht="158.4" x14ac:dyDescent="0.3">
      <c r="A15" s="17" t="s">
        <v>32</v>
      </c>
      <c r="B15" s="22">
        <v>15</v>
      </c>
      <c r="C15" s="17" t="s">
        <v>23</v>
      </c>
      <c r="D15" s="31">
        <v>5</v>
      </c>
      <c r="E15" s="36" t="s">
        <v>52</v>
      </c>
      <c r="F15" s="29"/>
    </row>
    <row r="16" spans="1:6" x14ac:dyDescent="0.3">
      <c r="A16" s="17" t="s">
        <v>19</v>
      </c>
      <c r="B16" s="22">
        <v>30</v>
      </c>
      <c r="C16" s="17"/>
      <c r="D16" s="31"/>
      <c r="E16" s="37"/>
      <c r="F16" s="29"/>
    </row>
    <row r="17" spans="1:6" ht="28.8" x14ac:dyDescent="0.3">
      <c r="A17" s="17" t="s">
        <v>18</v>
      </c>
      <c r="B17" s="22">
        <v>30</v>
      </c>
      <c r="C17" s="17"/>
      <c r="D17" s="31"/>
      <c r="E17" s="37"/>
      <c r="F17" s="29"/>
    </row>
    <row r="18" spans="1:6" ht="86.4" x14ac:dyDescent="0.3">
      <c r="A18" s="18" t="s">
        <v>20</v>
      </c>
      <c r="B18" s="22">
        <v>30</v>
      </c>
      <c r="C18" s="18" t="s">
        <v>24</v>
      </c>
      <c r="D18" s="32">
        <v>30</v>
      </c>
      <c r="E18" s="38"/>
      <c r="F18" s="29">
        <v>30</v>
      </c>
    </row>
    <row r="19" spans="1:6" ht="43.2" x14ac:dyDescent="0.3">
      <c r="A19" s="18" t="s">
        <v>25</v>
      </c>
      <c r="B19" s="22">
        <v>10</v>
      </c>
      <c r="C19" s="18" t="s">
        <v>26</v>
      </c>
      <c r="D19" s="32">
        <v>5</v>
      </c>
      <c r="E19" s="37"/>
      <c r="F19" s="29">
        <v>0</v>
      </c>
    </row>
    <row r="20" spans="1:6" ht="28.8" x14ac:dyDescent="0.3">
      <c r="A20" s="18" t="s">
        <v>27</v>
      </c>
      <c r="B20" s="22">
        <v>60</v>
      </c>
      <c r="C20" s="18" t="s">
        <v>21</v>
      </c>
      <c r="D20" s="32">
        <v>0</v>
      </c>
      <c r="E20" s="18" t="s">
        <v>53</v>
      </c>
      <c r="F20" s="29">
        <v>0</v>
      </c>
    </row>
    <row r="21" spans="1:6" ht="28.8" x14ac:dyDescent="0.3">
      <c r="A21" s="18" t="s">
        <v>28</v>
      </c>
      <c r="B21" s="22">
        <v>20</v>
      </c>
      <c r="C21" s="18" t="s">
        <v>29</v>
      </c>
      <c r="D21" s="32">
        <v>5</v>
      </c>
      <c r="E21" s="37"/>
      <c r="F21" s="29"/>
    </row>
    <row r="22" spans="1:6" ht="43.8" thickBot="1" x14ac:dyDescent="0.35">
      <c r="A22" s="16" t="s">
        <v>43</v>
      </c>
      <c r="B22" s="22">
        <v>30</v>
      </c>
      <c r="C22" s="17" t="s">
        <v>45</v>
      </c>
      <c r="D22" s="31">
        <v>0</v>
      </c>
      <c r="E22" s="39" t="s">
        <v>45</v>
      </c>
      <c r="F22" s="40">
        <v>0</v>
      </c>
    </row>
    <row r="23" spans="1:6" ht="15" thickBot="1" x14ac:dyDescent="0.35">
      <c r="A23" s="23" t="s">
        <v>34</v>
      </c>
      <c r="B23" s="27">
        <f>SUM(B2:B22)</f>
        <v>630</v>
      </c>
      <c r="C23" s="25" t="s">
        <v>34</v>
      </c>
      <c r="D23" s="28">
        <f>SUM(D2:D22)</f>
        <v>171</v>
      </c>
      <c r="E23" s="33" t="s">
        <v>34</v>
      </c>
      <c r="F23" s="2">
        <f>SUM(F2:F22)</f>
        <v>156</v>
      </c>
    </row>
    <row r="24" spans="1:6" ht="15" thickBot="1" x14ac:dyDescent="0.35">
      <c r="A24" s="3" t="s">
        <v>39</v>
      </c>
      <c r="B24" s="14">
        <f>B23/60</f>
        <v>10.5</v>
      </c>
      <c r="C24" s="3" t="s">
        <v>36</v>
      </c>
      <c r="D24" s="4">
        <f>D23/60</f>
        <v>2.85</v>
      </c>
      <c r="E24" s="13" t="s">
        <v>36</v>
      </c>
      <c r="F24" s="4">
        <f>F23/60</f>
        <v>2.6</v>
      </c>
    </row>
    <row r="25" spans="1:6" x14ac:dyDescent="0.3">
      <c r="A25" s="8" t="s">
        <v>40</v>
      </c>
      <c r="B25" s="9">
        <f>(B2+B3+B4+B5+B6+B7+B8+B9+B10+B11+B12+B13+B14+B15+B16+B17+B22)/60</f>
        <v>8.5</v>
      </c>
      <c r="C25" s="8" t="s">
        <v>40</v>
      </c>
      <c r="D25" s="9">
        <f>(D2+D3+D4+D5+D6+D7+D8+D9+D10+D11+D12+D13+D14+D15+D16+D17+D22)/60</f>
        <v>2.1833333333333331</v>
      </c>
      <c r="E25" s="8" t="s">
        <v>40</v>
      </c>
      <c r="F25" s="9">
        <f>(F2+F3+F4+F5+F6+F7+F8+F9+F10+F11+F12+F13+F14+F15+F16+F17)/60</f>
        <v>2.1</v>
      </c>
    </row>
    <row r="26" spans="1:6" x14ac:dyDescent="0.3">
      <c r="A26" s="7" t="s">
        <v>42</v>
      </c>
      <c r="B26" s="10">
        <f>(B18+B19+B20+B21)/60</f>
        <v>2</v>
      </c>
      <c r="C26" s="7" t="s">
        <v>42</v>
      </c>
      <c r="D26" s="15">
        <f>(D18+D19+D20+D21)/60</f>
        <v>0.66666666666666663</v>
      </c>
      <c r="E26" s="7" t="s">
        <v>42</v>
      </c>
      <c r="F26" s="15">
        <f>(F18+F19+F20+F21)/60</f>
        <v>0.5</v>
      </c>
    </row>
    <row r="27" spans="1:6" x14ac:dyDescent="0.3">
      <c r="A27" t="s">
        <v>48</v>
      </c>
      <c r="B27" s="11">
        <v>8000</v>
      </c>
    </row>
    <row r="28" spans="1:6" x14ac:dyDescent="0.3">
      <c r="A28" t="s">
        <v>38</v>
      </c>
      <c r="B28">
        <v>22</v>
      </c>
    </row>
    <row r="29" spans="1:6" x14ac:dyDescent="0.3">
      <c r="A29" t="s">
        <v>37</v>
      </c>
      <c r="B29">
        <f>B27/B28/8</f>
        <v>45.454545454545453</v>
      </c>
    </row>
    <row r="30" spans="1:6" ht="28.8" x14ac:dyDescent="0.3">
      <c r="A30" s="41" t="s">
        <v>46</v>
      </c>
      <c r="B30" s="16">
        <f>B25*B29</f>
        <v>386.36363636363637</v>
      </c>
      <c r="C30" s="42">
        <f>B29*D25</f>
        <v>99.242424242424235</v>
      </c>
      <c r="D30" s="42"/>
      <c r="E30" s="43">
        <f>F25*B29</f>
        <v>95.454545454545453</v>
      </c>
      <c r="F30" s="43"/>
    </row>
    <row r="31" spans="1:6" ht="28.8" x14ac:dyDescent="0.3">
      <c r="A31" s="41" t="s">
        <v>44</v>
      </c>
      <c r="B31" s="16"/>
      <c r="C31" s="42">
        <f>B30-C30</f>
        <v>287.12121212121212</v>
      </c>
      <c r="D31" s="42"/>
      <c r="E31" s="43">
        <f>B30-E30</f>
        <v>290.90909090909093</v>
      </c>
      <c r="F31" s="43"/>
    </row>
    <row r="32" spans="1:6" x14ac:dyDescent="0.3">
      <c r="A32" s="44" t="s">
        <v>41</v>
      </c>
      <c r="B32" s="45"/>
      <c r="C32" s="46">
        <f>100-C30/B30*100</f>
        <v>74.313725490196077</v>
      </c>
      <c r="D32" s="46"/>
      <c r="E32" s="47"/>
      <c r="F32" s="47">
        <f>100-E30/B30*100</f>
        <v>75.294117647058826</v>
      </c>
    </row>
    <row r="33" spans="1:6" ht="28.8" x14ac:dyDescent="0.3">
      <c r="A33" s="48" t="s">
        <v>47</v>
      </c>
      <c r="B33" s="49">
        <f>B26*B29</f>
        <v>90.909090909090907</v>
      </c>
      <c r="C33" s="50">
        <f>D26*B29</f>
        <v>30.303030303030301</v>
      </c>
      <c r="D33" s="50"/>
      <c r="E33" s="51">
        <f>F26*B29</f>
        <v>22.727272727272727</v>
      </c>
      <c r="F33" s="51"/>
    </row>
    <row r="34" spans="1:6" ht="28.8" x14ac:dyDescent="0.3">
      <c r="A34" s="48" t="s">
        <v>44</v>
      </c>
      <c r="B34" s="52"/>
      <c r="C34" s="50">
        <f>B33-C33</f>
        <v>60.606060606060609</v>
      </c>
      <c r="D34" s="50"/>
      <c r="E34" s="51">
        <f>B33-E33</f>
        <v>68.181818181818187</v>
      </c>
      <c r="F34" s="51"/>
    </row>
    <row r="35" spans="1:6" x14ac:dyDescent="0.3">
      <c r="A35" s="44" t="s">
        <v>41</v>
      </c>
      <c r="B35" s="45"/>
      <c r="C35" s="46">
        <f>100-C33/B33*100</f>
        <v>66.666666666666671</v>
      </c>
      <c r="D35" s="46"/>
      <c r="E35" s="53">
        <f>100-E33/B33*100</f>
        <v>75</v>
      </c>
      <c r="F35" s="53"/>
    </row>
    <row r="38" spans="1:6" x14ac:dyDescent="0.3">
      <c r="A38" s="11" t="s">
        <v>54</v>
      </c>
      <c r="B38" s="11"/>
    </row>
  </sheetData>
  <mergeCells count="11">
    <mergeCell ref="C34:D34"/>
    <mergeCell ref="C35:D35"/>
    <mergeCell ref="E35:F35"/>
    <mergeCell ref="E34:F34"/>
    <mergeCell ref="E33:F33"/>
    <mergeCell ref="C31:D31"/>
    <mergeCell ref="E31:F31"/>
    <mergeCell ref="C30:D30"/>
    <mergeCell ref="E30:F30"/>
    <mergeCell ref="C32:D32"/>
    <mergeCell ref="C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2021-07-31T18:57:54Z</dcterms:created>
  <dcterms:modified xsi:type="dcterms:W3CDTF">2021-08-01T20:26:23Z</dcterms:modified>
</cp:coreProperties>
</file>